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ryl.barra\Desktop\"/>
    </mc:Choice>
  </mc:AlternateContent>
  <bookViews>
    <workbookView xWindow="-108" yWindow="-108" windowWidth="23256" windowHeight="12456" activeTab="1"/>
  </bookViews>
  <sheets>
    <sheet name="Simplified Payroll" sheetId="2" r:id="rId1"/>
    <sheet name="Domestic Worker Payroll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5" i="3" l="1"/>
  <c r="Q19" i="2"/>
  <c r="R19" i="2"/>
  <c r="S19" i="2"/>
  <c r="N19" i="2"/>
  <c r="O19" i="2"/>
  <c r="M19" i="2"/>
  <c r="L19" i="2"/>
  <c r="S13" i="2" l="1"/>
  <c r="T13" i="2" s="1"/>
  <c r="S14" i="2"/>
  <c r="T14" i="2" s="1"/>
  <c r="S15" i="2"/>
  <c r="T15" i="2" s="1"/>
  <c r="S16" i="2"/>
  <c r="T16" i="2" s="1"/>
  <c r="V16" i="2" s="1"/>
  <c r="S17" i="2"/>
  <c r="T17" i="2" s="1"/>
  <c r="S18" i="2"/>
  <c r="T18" i="2"/>
  <c r="U13" i="2"/>
  <c r="U14" i="2"/>
  <c r="U15" i="2"/>
  <c r="U16" i="2"/>
  <c r="U17" i="2"/>
  <c r="U18" i="2"/>
  <c r="P13" i="2"/>
  <c r="P14" i="2"/>
  <c r="P15" i="2"/>
  <c r="P16" i="2"/>
  <c r="P17" i="2"/>
  <c r="P18" i="2"/>
  <c r="V18" i="2" l="1"/>
  <c r="V17" i="2"/>
  <c r="V14" i="2"/>
  <c r="V13" i="2"/>
  <c r="V15" i="2"/>
  <c r="S15" i="3"/>
  <c r="O15" i="3"/>
  <c r="L15" i="3"/>
  <c r="R10" i="3" l="1"/>
  <c r="U10" i="3"/>
  <c r="U11" i="3"/>
  <c r="U12" i="3"/>
  <c r="U13" i="3"/>
  <c r="U14" i="3"/>
  <c r="U9" i="3"/>
  <c r="R11" i="3"/>
  <c r="R12" i="3"/>
  <c r="R13" i="3"/>
  <c r="R14" i="3"/>
  <c r="R9" i="3"/>
  <c r="R15" i="3" s="1"/>
  <c r="X15" i="3"/>
  <c r="X14" i="3"/>
  <c r="X13" i="3"/>
  <c r="X12" i="3"/>
  <c r="X11" i="3"/>
  <c r="X10" i="3"/>
  <c r="X9" i="3"/>
  <c r="W19" i="2"/>
  <c r="W18" i="2"/>
  <c r="W17" i="2"/>
  <c r="W16" i="2"/>
  <c r="W15" i="2"/>
  <c r="W14" i="2"/>
  <c r="W13" i="2"/>
  <c r="W12" i="2"/>
  <c r="W11" i="2"/>
  <c r="U15" i="3" l="1"/>
  <c r="S12" i="2"/>
  <c r="S11" i="2"/>
  <c r="P12" i="2"/>
  <c r="P11" i="2"/>
  <c r="P19" i="2" s="1"/>
  <c r="T12" i="2" l="1"/>
  <c r="U12" i="2"/>
  <c r="T11" i="2"/>
  <c r="T19" i="2" s="1"/>
  <c r="U11" i="2"/>
  <c r="U19" i="2" s="1"/>
  <c r="W14" i="3"/>
  <c r="V13" i="3"/>
  <c r="Q13" i="3"/>
  <c r="Q12" i="3"/>
  <c r="V11" i="3"/>
  <c r="Q11" i="3"/>
  <c r="V10" i="3"/>
  <c r="Q10" i="3"/>
  <c r="Q9" i="3"/>
  <c r="W9" i="3" s="1"/>
  <c r="Q15" i="3" l="1"/>
  <c r="V12" i="2"/>
  <c r="V11" i="2"/>
  <c r="V19" i="2" s="1"/>
  <c r="V12" i="3"/>
  <c r="W10" i="3"/>
  <c r="W11" i="3"/>
  <c r="W13" i="3"/>
  <c r="W12" i="3"/>
  <c r="V9" i="3"/>
  <c r="V14" i="3"/>
  <c r="V15" i="3" l="1"/>
  <c r="W15" i="3"/>
</calcChain>
</file>

<file path=xl/sharedStrings.xml><?xml version="1.0" encoding="utf-8"?>
<sst xmlns="http://schemas.openxmlformats.org/spreadsheetml/2006/main" count="144" uniqueCount="76">
  <si>
    <t>Employer Name</t>
  </si>
  <si>
    <t>Citizen Rates</t>
  </si>
  <si>
    <t>Non-Citizen Rates</t>
  </si>
  <si>
    <t>Special Rates</t>
  </si>
  <si>
    <t>Year</t>
  </si>
  <si>
    <t>National Idendity Number (if an individual)</t>
  </si>
  <si>
    <t>Business Registration Number</t>
  </si>
  <si>
    <t>Applicable Year</t>
  </si>
  <si>
    <t>Citizen</t>
  </si>
  <si>
    <t>Citizen rates</t>
  </si>
  <si>
    <t>Applicable Month</t>
  </si>
  <si>
    <t>Non-Citizen</t>
  </si>
  <si>
    <t>Non-Citizen with Citizen Rates</t>
  </si>
  <si>
    <t>Employee Details</t>
  </si>
  <si>
    <t>Details of Emoluments</t>
  </si>
  <si>
    <t>Employee Tax Calculation</t>
  </si>
  <si>
    <t>Special Rate</t>
  </si>
  <si>
    <t>Allowances</t>
  </si>
  <si>
    <t>Management /Board /Director fees</t>
  </si>
  <si>
    <t>Other taxable emoluments</t>
  </si>
  <si>
    <t>Overtime</t>
  </si>
  <si>
    <t>Other Non-Taxable Emoluments</t>
  </si>
  <si>
    <t>Total Non-taxable Emoluments</t>
  </si>
  <si>
    <t>Total</t>
  </si>
  <si>
    <t>End Date (DD/MM/YY)</t>
  </si>
  <si>
    <t>JAN</t>
  </si>
  <si>
    <t>Taxable Emoluments</t>
  </si>
  <si>
    <t>End Date (DD/MM/YY</t>
  </si>
  <si>
    <t>Job Title</t>
  </si>
  <si>
    <t>National Identity Number (if an individual)</t>
  </si>
  <si>
    <t>Non-monetary Benefits</t>
  </si>
  <si>
    <t>Total to remit</t>
  </si>
  <si>
    <t>Taxable Non-monetary Benefits</t>
  </si>
  <si>
    <t xml:space="preserve">Non-Taxable Non-monetary Benefits </t>
  </si>
  <si>
    <t>Non-monetary Benefits Tax payable</t>
  </si>
  <si>
    <t>Declaration:  I declare that the information on this form is true and correct, and that I am authorised to make this declaration.</t>
  </si>
  <si>
    <t>Name                                                                                       Signature                                                                  Date</t>
  </si>
  <si>
    <t>National Identity Number (NIN) *</t>
  </si>
  <si>
    <t>Employer SPF Number *</t>
  </si>
  <si>
    <t>Employer TIN *</t>
  </si>
  <si>
    <t>Surname *</t>
  </si>
  <si>
    <t>Names *</t>
  </si>
  <si>
    <t>Start Date (DD/MM/YY) *</t>
  </si>
  <si>
    <t>Gender *</t>
  </si>
  <si>
    <t>Citizen/Non-Citizen *</t>
  </si>
  <si>
    <t>Applicable Rate *</t>
  </si>
  <si>
    <t>Salary *</t>
  </si>
  <si>
    <t>Total Taxable Emoluments *</t>
  </si>
  <si>
    <t>Net of Tax Emoluments *</t>
  </si>
  <si>
    <t>Total withheld/ remitted *</t>
  </si>
  <si>
    <t>Income Tax Withheld *</t>
  </si>
  <si>
    <t>Total Emoluments *</t>
  </si>
  <si>
    <t>Total Taxable Emoluments*</t>
  </si>
  <si>
    <t>Eff. Rate</t>
  </si>
  <si>
    <t>CitizenStat</t>
  </si>
  <si>
    <t>Rate</t>
  </si>
  <si>
    <t>NMBT Rate</t>
  </si>
  <si>
    <t>Limit</t>
  </si>
  <si>
    <t>K</t>
  </si>
  <si>
    <t>Month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</si>
  <si>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</si>
  <si>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</si>
  <si>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</si>
  <si>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</si>
  <si>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</si>
  <si>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</si>
  <si>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</si>
  <si>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</si>
  <si>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</si>
  <si>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</si>
  <si>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</si>
  <si>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citizen rates</t>
  </si>
  <si>
    <t>Non-Taxable Emoluments</t>
  </si>
  <si>
    <t>DOMESTIC WORKER PAYROLL WITHHOLDING STATEMENT  (Effective January 2024)</t>
  </si>
  <si>
    <t>PAYROLL WITHHOLDNG STATEMENT (Effective January 2024)</t>
  </si>
  <si>
    <r>
      <t>National Identity Number (NIN)  (</t>
    </r>
    <r>
      <rPr>
        <b/>
        <i/>
        <sz val="9"/>
        <rFont val="Red Hat Display"/>
        <family val="3"/>
      </rPr>
      <t>if NIN is not available please state the GOP number)</t>
    </r>
    <r>
      <rPr>
        <b/>
        <sz val="9"/>
        <rFont val="Red Hat Display"/>
        <family val="3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</si>
</sst>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b/>
      <sz val="9"/>
      <color indexed="8"/>
      <name val="Red Hat Display"/>
      <family val="3"/>
    </font>
    <font>
      <sz val="9"/>
      <color theme="1"/>
      <name val="Red Hat Display"/>
      <family val="3"/>
    </font>
    <font>
      <b/>
      <sz val="9"/>
      <name val="Red Hat Display"/>
      <family val="3"/>
    </font>
    <font>
      <b/>
      <sz val="9"/>
      <color rgb="FFFF0000"/>
      <name val="Red Hat Display"/>
      <family val="3"/>
    </font>
    <font>
      <sz val="9"/>
      <color indexed="8"/>
      <name val="Red Hat Display"/>
      <family val="3"/>
    </font>
    <font>
      <sz val="9"/>
      <name val="Red Hat Display"/>
      <family val="3"/>
    </font>
    <font>
      <b/>
      <sz val="9"/>
      <color rgb="FF000000"/>
      <name val="Red Hat Display"/>
      <family val="3"/>
    </font>
    <font>
      <sz val="9"/>
      <color theme="4" tint="0.59999389629810485"/>
      <name val="Red Hat Display"/>
      <family val="3"/>
    </font>
    <font>
      <b/>
      <sz val="9"/>
      <color theme="4" tint="0.59999389629810485"/>
      <name val="Red Hat Display"/>
      <family val="3"/>
    </font>
    <font>
      <b/>
      <i/>
      <sz val="9"/>
      <name val="Red Hat Display"/>
      <family val="3"/>
    </font>
    <font>
      <b/>
      <sz val="9"/>
      <color theme="1"/>
      <name val="Red Hat Display"/>
      <family val="3"/>
    </font>
  </fonts>
  <fills count="11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double">
        <color rgb="FFD0CECE"/>
      </bottom>
      <diagonal/>
    </border>
    <border>
      <left style="thin">
        <color rgb="FF000000"/>
      </left>
      <right style="thin">
        <color rgb="FF000000"/>
      </right>
      <top/>
      <bottom style="double">
        <color rgb="FFD0CECE"/>
      </bottom>
      <diagonal/>
    </border>
    <border>
      <left/>
      <right/>
      <top/>
      <bottom style="double">
        <color rgb="FFD0CECE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3" xfId="0" applyBorder="1"/>
    <xf numFmtId="0" fontId="2" fillId="3" borderId="0" xfId="0" applyFont="1" applyFill="1"/>
    <xf numFmtId="0" fontId="0" fillId="3" borderId="0" xfId="0" applyFill="1"/>
    <xf numFmtId="0" fontId="0" fillId="3" borderId="3" xfId="0" applyFill="1" applyBorder="1"/>
    <xf numFmtId="0" fontId="2" fillId="4" borderId="0" xfId="0" applyFont="1" applyFill="1"/>
    <xf numFmtId="0" fontId="0" fillId="4" borderId="0" xfId="0" applyFill="1"/>
    <xf numFmtId="0" fontId="0" fillId="4" borderId="3" xfId="0" applyFill="1" applyBorder="1"/>
    <xf numFmtId="0" fontId="2" fillId="5" borderId="0" xfId="0" applyFont="1" applyFill="1"/>
    <xf numFmtId="0" fontId="0" fillId="5" borderId="0" xfId="0" applyFill="1"/>
    <xf numFmtId="0" fontId="2" fillId="6" borderId="4" xfId="0" applyFont="1" applyFill="1" applyBorder="1"/>
    <xf numFmtId="0" fontId="0" fillId="0" borderId="5" xfId="0" applyBorder="1" applyAlignment="1">
      <alignment horizontal="left"/>
    </xf>
    <xf numFmtId="0" fontId="2" fillId="6" borderId="0" xfId="0" applyFont="1" applyFill="1"/>
    <xf numFmtId="0" fontId="0" fillId="0" borderId="0" xfId="0" applyAlignment="1">
      <alignment horizontal="left"/>
    </xf>
    <xf numFmtId="0" fontId="0" fillId="0" borderId="8" xfId="0" applyBorder="1"/>
    <xf numFmtId="9" fontId="0" fillId="0" borderId="3" xfId="0" applyNumberFormat="1" applyBorder="1"/>
    <xf numFmtId="43" fontId="4" fillId="0" borderId="0" xfId="1" applyFont="1" applyProtection="1"/>
    <xf numFmtId="9" fontId="0" fillId="0" borderId="0" xfId="0" applyNumberFormat="1"/>
    <xf numFmtId="0" fontId="2" fillId="0" borderId="0" xfId="0" applyFont="1" applyAlignment="1">
      <alignment horizontal="left"/>
    </xf>
    <xf numFmtId="43" fontId="0" fillId="0" borderId="0" xfId="1" applyFont="1"/>
    <xf numFmtId="0" fontId="5" fillId="0" borderId="0" xfId="0" applyFont="1"/>
    <xf numFmtId="0" fontId="6" fillId="0" borderId="0" xfId="0" applyFont="1"/>
    <xf numFmtId="0" fontId="2" fillId="6" borderId="49" xfId="0" applyFont="1" applyFill="1" applyBorder="1"/>
    <xf numFmtId="0" fontId="2" fillId="6" borderId="50" xfId="0" applyFont="1" applyFill="1" applyBorder="1"/>
    <xf numFmtId="0" fontId="2" fillId="6" borderId="51" xfId="0" applyFont="1" applyFill="1" applyBorder="1"/>
    <xf numFmtId="0" fontId="0" fillId="0" borderId="52" xfId="0" applyBorder="1"/>
    <xf numFmtId="0" fontId="0" fillId="0" borderId="12" xfId="0" applyBorder="1"/>
    <xf numFmtId="43" fontId="0" fillId="0" borderId="12" xfId="1" applyFont="1" applyBorder="1"/>
    <xf numFmtId="0" fontId="0" fillId="0" borderId="28" xfId="0" applyBorder="1" applyAlignment="1" applyProtection="1">
      <alignment horizontal="left"/>
      <protection locked="0"/>
    </xf>
    <xf numFmtId="0" fontId="0" fillId="0" borderId="0" xfId="0" applyBorder="1"/>
    <xf numFmtId="0" fontId="2" fillId="2" borderId="12" xfId="0" applyFont="1" applyFill="1" applyBorder="1"/>
    <xf numFmtId="0" fontId="2" fillId="2" borderId="30" xfId="0" applyFont="1" applyFill="1" applyBorder="1"/>
    <xf numFmtId="0" fontId="0" fillId="0" borderId="0" xfId="0" applyBorder="1" applyAlignment="1" applyProtection="1">
      <alignment horizontal="left"/>
      <protection locked="0"/>
    </xf>
    <xf numFmtId="0" fontId="2" fillId="2" borderId="59" xfId="0" applyFont="1" applyFill="1" applyBorder="1"/>
    <xf numFmtId="0" fontId="2" fillId="2" borderId="44" xfId="0" applyFont="1" applyFill="1" applyBorder="1"/>
    <xf numFmtId="0" fontId="2" fillId="2" borderId="34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6" xfId="0" applyFont="1" applyFill="1" applyBorder="1"/>
    <xf numFmtId="0" fontId="7" fillId="2" borderId="9" xfId="0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8" fillId="0" borderId="0" xfId="0" applyFont="1"/>
    <xf numFmtId="0" fontId="7" fillId="2" borderId="32" xfId="0" applyFont="1" applyFill="1" applyBorder="1"/>
    <xf numFmtId="0" fontId="7" fillId="2" borderId="0" xfId="0" applyFont="1" applyFill="1" applyBorder="1"/>
    <xf numFmtId="0" fontId="9" fillId="2" borderId="33" xfId="0" applyFont="1" applyFill="1" applyBorder="1"/>
    <xf numFmtId="0" fontId="9" fillId="8" borderId="11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7" fillId="2" borderId="38" xfId="0" applyFont="1" applyFill="1" applyBorder="1"/>
    <xf numFmtId="0" fontId="7" fillId="2" borderId="29" xfId="0" applyFont="1" applyFill="1" applyBorder="1"/>
    <xf numFmtId="0" fontId="7" fillId="2" borderId="39" xfId="0" applyFont="1" applyFill="1" applyBorder="1"/>
    <xf numFmtId="0" fontId="9" fillId="2" borderId="41" xfId="0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9" fillId="2" borderId="42" xfId="0" applyFont="1" applyFill="1" applyBorder="1" applyAlignment="1">
      <alignment vertical="center" wrapText="1"/>
    </xf>
    <xf numFmtId="0" fontId="7" fillId="2" borderId="42" xfId="0" applyFont="1" applyFill="1" applyBorder="1" applyAlignment="1">
      <alignment vertical="center" wrapText="1"/>
    </xf>
    <xf numFmtId="0" fontId="7" fillId="2" borderId="42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 wrapText="1"/>
    </xf>
    <xf numFmtId="0" fontId="9" fillId="2" borderId="53" xfId="0" applyFont="1" applyFill="1" applyBorder="1" applyAlignment="1">
      <alignment vertical="center" wrapText="1"/>
    </xf>
    <xf numFmtId="0" fontId="9" fillId="8" borderId="41" xfId="0" applyFont="1" applyFill="1" applyBorder="1" applyAlignment="1">
      <alignment vertical="center"/>
    </xf>
    <xf numFmtId="0" fontId="9" fillId="8" borderId="42" xfId="0" applyFont="1" applyFill="1" applyBorder="1" applyAlignment="1">
      <alignment vertical="center"/>
    </xf>
    <xf numFmtId="0" fontId="9" fillId="8" borderId="42" xfId="0" applyFont="1" applyFill="1" applyBorder="1" applyAlignment="1">
      <alignment vertical="center" wrapText="1"/>
    </xf>
    <xf numFmtId="0" fontId="9" fillId="8" borderId="12" xfId="0" applyFont="1" applyFill="1" applyBorder="1" applyAlignment="1">
      <alignment vertical="center" wrapText="1"/>
    </xf>
    <xf numFmtId="0" fontId="7" fillId="8" borderId="41" xfId="0" applyFont="1" applyFill="1" applyBorder="1" applyAlignment="1">
      <alignment vertical="center"/>
    </xf>
    <xf numFmtId="0" fontId="7" fillId="8" borderId="42" xfId="0" applyFont="1" applyFill="1" applyBorder="1" applyAlignment="1">
      <alignment vertical="center" wrapText="1"/>
    </xf>
    <xf numFmtId="0" fontId="7" fillId="8" borderId="13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9" fillId="2" borderId="52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0" borderId="6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2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22" xfId="0" applyFont="1" applyBorder="1" applyAlignment="1">
      <alignment vertical="center"/>
    </xf>
    <xf numFmtId="0" fontId="9" fillId="9" borderId="7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9" borderId="31" xfId="0" applyFont="1" applyFill="1" applyBorder="1" applyAlignment="1">
      <alignment vertical="center" wrapText="1"/>
    </xf>
    <xf numFmtId="0" fontId="9" fillId="9" borderId="6" xfId="0" applyFont="1" applyFill="1" applyBorder="1" applyAlignment="1">
      <alignment vertical="center" wrapText="1"/>
    </xf>
    <xf numFmtId="0" fontId="9" fillId="9" borderId="22" xfId="0" applyFont="1" applyFill="1" applyBorder="1" applyAlignment="1">
      <alignment vertical="center" wrapText="1"/>
    </xf>
    <xf numFmtId="0" fontId="9" fillId="9" borderId="36" xfId="0" applyFont="1" applyFill="1" applyBorder="1" applyAlignment="1">
      <alignment vertical="center" wrapText="1"/>
    </xf>
    <xf numFmtId="164" fontId="11" fillId="0" borderId="0" xfId="3" applyNumberFormat="1" applyFont="1" applyProtection="1">
      <protection locked="0"/>
    </xf>
    <xf numFmtId="0" fontId="10" fillId="0" borderId="7" xfId="0" applyFont="1" applyBorder="1" applyAlignment="1">
      <alignment vertical="center" wrapText="1"/>
    </xf>
    <xf numFmtId="0" fontId="10" fillId="0" borderId="45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0" fontId="10" fillId="0" borderId="55" xfId="0" applyFont="1" applyBorder="1" applyAlignment="1">
      <alignment vertical="center" wrapText="1"/>
    </xf>
    <xf numFmtId="0" fontId="9" fillId="0" borderId="24" xfId="0" applyFont="1" applyBorder="1" applyAlignment="1">
      <alignment vertical="center"/>
    </xf>
    <xf numFmtId="0" fontId="9" fillId="0" borderId="24" xfId="0" applyFont="1" applyBorder="1" applyAlignment="1">
      <alignment vertical="center" wrapText="1"/>
    </xf>
    <xf numFmtId="0" fontId="7" fillId="0" borderId="4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3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left" vertical="center"/>
    </xf>
    <xf numFmtId="0" fontId="11" fillId="0" borderId="0" xfId="0" applyFont="1"/>
    <xf numFmtId="0" fontId="13" fillId="0" borderId="0" xfId="0" applyFont="1"/>
    <xf numFmtId="0" fontId="7" fillId="0" borderId="0" xfId="0" applyFont="1"/>
    <xf numFmtId="0" fontId="7" fillId="7" borderId="14" xfId="0" applyFont="1" applyFill="1" applyBorder="1"/>
    <xf numFmtId="0" fontId="14" fillId="7" borderId="2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8" fillId="0" borderId="3" xfId="0" applyFont="1" applyBorder="1"/>
    <xf numFmtId="0" fontId="7" fillId="3" borderId="0" xfId="0" applyFont="1" applyFill="1"/>
    <xf numFmtId="0" fontId="8" fillId="3" borderId="0" xfId="0" applyFont="1" applyFill="1"/>
    <xf numFmtId="0" fontId="8" fillId="3" borderId="3" xfId="0" applyFont="1" applyFill="1" applyBorder="1"/>
    <xf numFmtId="0" fontId="7" fillId="4" borderId="0" xfId="0" applyFont="1" applyFill="1"/>
    <xf numFmtId="0" fontId="8" fillId="4" borderId="0" xfId="0" applyFont="1" applyFill="1"/>
    <xf numFmtId="0" fontId="8" fillId="4" borderId="3" xfId="0" applyFont="1" applyFill="1" applyBorder="1"/>
    <xf numFmtId="0" fontId="7" fillId="5" borderId="0" xfId="0" applyFont="1" applyFill="1"/>
    <xf numFmtId="0" fontId="8" fillId="5" borderId="0" xfId="0" applyFont="1" applyFill="1"/>
    <xf numFmtId="0" fontId="7" fillId="6" borderId="4" xfId="0" applyFont="1" applyFill="1" applyBorder="1"/>
    <xf numFmtId="0" fontId="8" fillId="0" borderId="5" xfId="0" applyFont="1" applyBorder="1" applyAlignment="1">
      <alignment horizontal="left"/>
    </xf>
    <xf numFmtId="0" fontId="7" fillId="7" borderId="40" xfId="0" applyFont="1" applyFill="1" applyBorder="1"/>
    <xf numFmtId="0" fontId="14" fillId="7" borderId="22" xfId="0" applyFont="1" applyFill="1" applyBorder="1" applyAlignment="1">
      <alignment horizontal="center"/>
    </xf>
    <xf numFmtId="0" fontId="14" fillId="7" borderId="36" xfId="0" applyFont="1" applyFill="1" applyBorder="1" applyAlignment="1">
      <alignment horizontal="center"/>
    </xf>
    <xf numFmtId="0" fontId="7" fillId="6" borderId="49" xfId="0" applyFont="1" applyFill="1" applyBorder="1"/>
    <xf numFmtId="0" fontId="7" fillId="6" borderId="50" xfId="0" applyFont="1" applyFill="1" applyBorder="1"/>
    <xf numFmtId="0" fontId="7" fillId="6" borderId="51" xfId="0" applyFont="1" applyFill="1" applyBorder="1"/>
    <xf numFmtId="0" fontId="7" fillId="6" borderId="0" xfId="0" applyFont="1" applyFill="1"/>
    <xf numFmtId="0" fontId="8" fillId="0" borderId="0" xfId="0" applyFont="1" applyAlignment="1">
      <alignment horizontal="left"/>
    </xf>
    <xf numFmtId="0" fontId="14" fillId="7" borderId="22" xfId="0" applyFont="1" applyFill="1" applyBorder="1" applyAlignment="1" applyProtection="1">
      <alignment horizontal="center"/>
      <protection locked="0"/>
    </xf>
    <xf numFmtId="0" fontId="14" fillId="7" borderId="36" xfId="0" applyFont="1" applyFill="1" applyBorder="1" applyAlignment="1" applyProtection="1">
      <alignment horizontal="center"/>
      <protection locked="0"/>
    </xf>
    <xf numFmtId="0" fontId="8" fillId="0" borderId="8" xfId="0" applyFont="1" applyBorder="1"/>
    <xf numFmtId="9" fontId="8" fillId="0" borderId="3" xfId="0" applyNumberFormat="1" applyFont="1" applyBorder="1"/>
    <xf numFmtId="43" fontId="11" fillId="0" borderId="0" xfId="1" applyFont="1" applyProtection="1"/>
    <xf numFmtId="9" fontId="8" fillId="0" borderId="0" xfId="0" applyNumberFormat="1" applyFont="1"/>
    <xf numFmtId="0" fontId="7" fillId="7" borderId="15" xfId="0" applyFont="1" applyFill="1" applyBorder="1"/>
    <xf numFmtId="0" fontId="15" fillId="7" borderId="23" xfId="0" applyFont="1" applyFill="1" applyBorder="1" applyAlignment="1">
      <alignment horizontal="center"/>
    </xf>
    <xf numFmtId="0" fontId="15" fillId="7" borderId="37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0" borderId="52" xfId="0" applyFont="1" applyBorder="1"/>
    <xf numFmtId="0" fontId="7" fillId="0" borderId="0" xfId="0" applyFont="1" applyAlignment="1">
      <alignment horizontal="left"/>
    </xf>
    <xf numFmtId="0" fontId="7" fillId="2" borderId="0" xfId="0" applyFont="1" applyFill="1"/>
    <xf numFmtId="0" fontId="9" fillId="2" borderId="0" xfId="0" applyFont="1" applyFill="1"/>
    <xf numFmtId="0" fontId="10" fillId="7" borderId="15" xfId="0" applyFont="1" applyFill="1" applyBorder="1"/>
    <xf numFmtId="0" fontId="10" fillId="7" borderId="16" xfId="0" applyFont="1" applyFill="1" applyBorder="1"/>
    <xf numFmtId="0" fontId="10" fillId="7" borderId="16" xfId="0" applyFont="1" applyFill="1" applyBorder="1" applyAlignment="1">
      <alignment wrapText="1"/>
    </xf>
    <xf numFmtId="0" fontId="7" fillId="2" borderId="16" xfId="0" applyFont="1" applyFill="1" applyBorder="1"/>
    <xf numFmtId="0" fontId="7" fillId="2" borderId="17" xfId="0" applyFont="1" applyFill="1" applyBorder="1"/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vertical="center" wrapText="1"/>
    </xf>
    <xf numFmtId="0" fontId="9" fillId="7" borderId="26" xfId="0" applyFont="1" applyFill="1" applyBorder="1" applyAlignment="1">
      <alignment vertical="center" wrapText="1"/>
    </xf>
    <xf numFmtId="0" fontId="9" fillId="7" borderId="52" xfId="0" applyFont="1" applyFill="1" applyBorder="1" applyAlignment="1">
      <alignment vertical="center" wrapText="1"/>
    </xf>
    <xf numFmtId="0" fontId="9" fillId="7" borderId="28" xfId="0" applyFont="1" applyFill="1" applyBorder="1" applyAlignment="1">
      <alignment vertical="center" wrapText="1"/>
    </xf>
    <xf numFmtId="0" fontId="9" fillId="7" borderId="27" xfId="0" applyFont="1" applyFill="1" applyBorder="1" applyAlignment="1">
      <alignment vertical="center" wrapText="1"/>
    </xf>
    <xf numFmtId="0" fontId="9" fillId="7" borderId="34" xfId="0" applyFont="1" applyFill="1" applyBorder="1" applyAlignment="1">
      <alignment vertical="center" wrapText="1"/>
    </xf>
    <xf numFmtId="0" fontId="9" fillId="2" borderId="35" xfId="0" applyFont="1" applyFill="1" applyBorder="1" applyAlignment="1">
      <alignment vertical="center" wrapText="1"/>
    </xf>
    <xf numFmtId="0" fontId="7" fillId="2" borderId="54" xfId="0" applyFont="1" applyFill="1" applyBorder="1" applyAlignment="1">
      <alignment vertical="center" wrapText="1"/>
    </xf>
    <xf numFmtId="0" fontId="7" fillId="2" borderId="53" xfId="0" applyFont="1" applyFill="1" applyBorder="1" applyAlignment="1">
      <alignment vertical="center" wrapText="1"/>
    </xf>
    <xf numFmtId="0" fontId="9" fillId="2" borderId="43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center"/>
    </xf>
    <xf numFmtId="0" fontId="8" fillId="0" borderId="30" xfId="0" applyFont="1" applyBorder="1"/>
    <xf numFmtId="43" fontId="8" fillId="0" borderId="6" xfId="1" applyFont="1" applyBorder="1" applyAlignment="1">
      <alignment horizontal="center"/>
    </xf>
    <xf numFmtId="43" fontId="8" fillId="0" borderId="22" xfId="1" applyFont="1" applyBorder="1" applyAlignment="1">
      <alignment horizontal="center"/>
    </xf>
    <xf numFmtId="43" fontId="8" fillId="0" borderId="30" xfId="1" applyFont="1" applyBorder="1" applyAlignment="1">
      <alignment horizontal="center"/>
    </xf>
    <xf numFmtId="43" fontId="8" fillId="0" borderId="44" xfId="1" applyFont="1" applyBorder="1" applyAlignment="1">
      <alignment horizontal="center"/>
    </xf>
    <xf numFmtId="43" fontId="8" fillId="0" borderId="44" xfId="1" applyFont="1" applyBorder="1" applyAlignment="1">
      <alignment horizontal="center"/>
    </xf>
    <xf numFmtId="43" fontId="8" fillId="0" borderId="36" xfId="1" applyFont="1" applyBorder="1"/>
    <xf numFmtId="43" fontId="8" fillId="0" borderId="22" xfId="1" applyFont="1" applyBorder="1" applyAlignment="1">
      <alignment horizontal="center"/>
    </xf>
    <xf numFmtId="43" fontId="8" fillId="0" borderId="30" xfId="1" applyFont="1" applyBorder="1" applyAlignment="1">
      <alignment horizontal="center"/>
    </xf>
    <xf numFmtId="43" fontId="8" fillId="0" borderId="6" xfId="1" applyFont="1" applyBorder="1" applyAlignment="1">
      <alignment horizontal="center"/>
    </xf>
    <xf numFmtId="43" fontId="8" fillId="0" borderId="36" xfId="1" applyFont="1" applyBorder="1" applyAlignment="1">
      <alignment horizontal="center"/>
    </xf>
    <xf numFmtId="0" fontId="8" fillId="0" borderId="24" xfId="0" applyFont="1" applyBorder="1"/>
    <xf numFmtId="0" fontId="8" fillId="0" borderId="24" xfId="0" applyFont="1" applyBorder="1" applyAlignment="1">
      <alignment horizontal="center"/>
    </xf>
    <xf numFmtId="43" fontId="8" fillId="0" borderId="56" xfId="1" applyFont="1" applyBorder="1" applyAlignment="1">
      <alignment horizontal="center"/>
    </xf>
    <xf numFmtId="43" fontId="8" fillId="0" borderId="10" xfId="1" applyFont="1" applyBorder="1" applyAlignment="1">
      <alignment horizontal="center"/>
    </xf>
    <xf numFmtId="43" fontId="8" fillId="0" borderId="57" xfId="1" applyFont="1" applyBorder="1" applyAlignment="1">
      <alignment horizontal="center"/>
    </xf>
    <xf numFmtId="43" fontId="8" fillId="0" borderId="47" xfId="1" applyFont="1" applyBorder="1" applyAlignment="1">
      <alignment horizontal="center"/>
    </xf>
    <xf numFmtId="43" fontId="8" fillId="0" borderId="46" xfId="1" applyFont="1" applyBorder="1" applyAlignment="1">
      <alignment horizontal="center"/>
    </xf>
    <xf numFmtId="43" fontId="8" fillId="0" borderId="46" xfId="1" applyFont="1" applyBorder="1"/>
    <xf numFmtId="43" fontId="8" fillId="0" borderId="48" xfId="1" applyFont="1" applyBorder="1"/>
    <xf numFmtId="43" fontId="8" fillId="0" borderId="24" xfId="1" applyFont="1" applyBorder="1"/>
    <xf numFmtId="43" fontId="8" fillId="0" borderId="47" xfId="1" applyFont="1" applyBorder="1" applyAlignment="1">
      <alignment horizontal="center"/>
    </xf>
    <xf numFmtId="43" fontId="8" fillId="0" borderId="45" xfId="1" applyFont="1" applyBorder="1" applyAlignment="1">
      <alignment horizontal="center"/>
    </xf>
    <xf numFmtId="43" fontId="8" fillId="0" borderId="48" xfId="1" applyFont="1" applyBorder="1" applyAlignment="1">
      <alignment horizontal="center"/>
    </xf>
    <xf numFmtId="0" fontId="17" fillId="0" borderId="38" xfId="0" applyFont="1" applyBorder="1"/>
    <xf numFmtId="0" fontId="17" fillId="10" borderId="29" xfId="0" applyFont="1" applyFill="1" applyBorder="1"/>
    <xf numFmtId="0" fontId="17" fillId="10" borderId="29" xfId="0" applyFont="1" applyFill="1" applyBorder="1" applyAlignment="1">
      <alignment horizontal="center"/>
    </xf>
    <xf numFmtId="43" fontId="17" fillId="0" borderId="38" xfId="1" applyFont="1" applyBorder="1" applyAlignment="1">
      <alignment horizontal="center"/>
    </xf>
    <xf numFmtId="43" fontId="17" fillId="0" borderId="29" xfId="1" applyFont="1" applyBorder="1" applyAlignment="1">
      <alignment horizontal="center"/>
    </xf>
    <xf numFmtId="43" fontId="17" fillId="0" borderId="19" xfId="1" applyFont="1" applyBorder="1" applyAlignment="1">
      <alignment horizontal="center"/>
    </xf>
    <xf numFmtId="43" fontId="17" fillId="0" borderId="18" xfId="1" applyFont="1" applyBorder="1" applyAlignment="1">
      <alignment horizontal="center"/>
    </xf>
    <xf numFmtId="43" fontId="17" fillId="0" borderId="29" xfId="1" applyFont="1" applyBorder="1"/>
    <xf numFmtId="43" fontId="17" fillId="0" borderId="29" xfId="1" applyFont="1" applyBorder="1" applyAlignment="1">
      <alignment horizontal="center"/>
    </xf>
    <xf numFmtId="43" fontId="17" fillId="0" borderId="20" xfId="1" applyFont="1" applyBorder="1" applyAlignment="1">
      <alignment horizontal="center"/>
    </xf>
    <xf numFmtId="43" fontId="17" fillId="0" borderId="39" xfId="1" applyFont="1" applyBorder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1" applyFont="1" applyBorder="1" applyAlignment="1">
      <alignment horizontal="center"/>
    </xf>
    <xf numFmtId="43" fontId="8" fillId="0" borderId="0" xfId="1" applyFont="1" applyBorder="1"/>
    <xf numFmtId="43" fontId="8" fillId="0" borderId="0" xfId="1" applyFont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744638</xdr:colOff>
      <xdr:row>0</xdr:row>
      <xdr:rowOff>121920</xdr:rowOff>
    </xdr:from>
    <xdr:to>
      <xdr:col>11</xdr:col>
      <xdr:colOff>213359</xdr:colOff>
      <xdr:row>4</xdr:row>
      <xdr:rowOff>53340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2518" y="121920"/>
          <a:ext cx="1587081" cy="678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0</xdr:row>
      <xdr:rowOff>0</xdr:rowOff>
    </xdr:from>
    <xdr:to>
      <xdr:col>10</xdr:col>
      <xdr:colOff>594360</xdr:colOff>
      <xdr:row>3</xdr:row>
      <xdr:rowOff>77308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180" y="0"/>
          <a:ext cx="1615440" cy="64118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e Schoonbee" id="{4ED50306-D506-4A45-9C80-8EF766E3BB9B}" userId="548e0e7cf48b3cc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topLeftCell="B1" workbookViewId="0">
      <selection activeCell="O1" sqref="O1"/>
    </sheetView>
  </sheetViews>
  <sheetFormatPr defaultRowHeight="14.4" x14ac:dyDescent="0.3"/>
  <cols>
    <col min="1" max="1" width="30.33203125" customWidth="1"/>
    <col min="2" max="2" width="23" customWidth="1"/>
    <col min="3" max="3" width="16.33203125" customWidth="1"/>
    <col min="4" max="4" width="13.33203125" customWidth="1"/>
    <col min="5" max="5" width="13.6640625" customWidth="1"/>
    <col min="6" max="6" width="14.6640625" customWidth="1"/>
    <col min="7" max="7" width="12.44140625" customWidth="1"/>
    <col min="10" max="10" width="13.33203125" customWidth="1"/>
    <col min="11" max="11" width="17.5546875" customWidth="1"/>
    <col min="13" max="13" width="11.6640625" customWidth="1"/>
    <col min="14" max="14" width="18.6640625" customWidth="1"/>
    <col min="15" max="15" width="17.44140625" customWidth="1"/>
    <col min="16" max="16" width="17.6640625" customWidth="1"/>
    <col min="17" max="17" width="12.33203125" customWidth="1"/>
    <col min="18" max="18" width="28" customWidth="1"/>
    <col min="19" max="19" width="30.44140625" customWidth="1"/>
    <col min="20" max="20" width="21.44140625" customWidth="1"/>
    <col min="21" max="21" width="17.6640625" customWidth="1"/>
    <col min="22" max="22" width="16.6640625" customWidth="1"/>
    <col min="23" max="23" width="11.6640625" hidden="1" customWidth="1"/>
    <col min="24" max="35" width="9.5546875" hidden="1" customWidth="1"/>
    <col min="36" max="36" width="9.33203125" hidden="1" customWidth="1"/>
    <col min="37" max="37" width="27.5546875" hidden="1" customWidth="1"/>
    <col min="38" max="38" width="0" hidden="1" customWidth="1"/>
    <col min="39" max="39" width="13.33203125" hidden="1" customWidth="1"/>
    <col min="40" max="40" width="11.6640625" hidden="1" customWidth="1"/>
    <col min="41" max="41" width="0" hidden="1" customWidth="1"/>
    <col min="42" max="42" width="10.6640625" hidden="1" customWidth="1"/>
    <col min="43" max="43" width="11.5546875" hidden="1" customWidth="1"/>
    <col min="44" max="60" width="0" hidden="1" customWidth="1"/>
  </cols>
  <sheetData>
    <row r="1" spans="1:60" x14ac:dyDescent="0.3">
      <c r="A1" s="42" t="s">
        <v>0</v>
      </c>
      <c r="B1" s="32"/>
      <c r="C1" s="35"/>
      <c r="AL1" s="3"/>
      <c r="AM1" s="4" t="s">
        <v>1</v>
      </c>
      <c r="AN1" s="5"/>
      <c r="AO1" s="6"/>
      <c r="AP1" s="7" t="s">
        <v>2</v>
      </c>
      <c r="AQ1" s="8"/>
      <c r="AR1" s="9"/>
      <c r="AS1" s="10" t="s">
        <v>3</v>
      </c>
      <c r="AT1" s="11"/>
      <c r="AU1" s="11"/>
      <c r="AV1" s="12" t="s">
        <v>4</v>
      </c>
      <c r="AW1" s="13">
        <v>2018</v>
      </c>
      <c r="AX1" s="13">
        <v>2019</v>
      </c>
      <c r="AY1" s="13">
        <v>2020</v>
      </c>
      <c r="AZ1" s="13">
        <v>2021</v>
      </c>
      <c r="BA1" s="13">
        <v>2022</v>
      </c>
      <c r="BB1" s="13">
        <v>2023</v>
      </c>
      <c r="BC1" s="13">
        <v>2024</v>
      </c>
      <c r="BD1" s="13">
        <v>2025</v>
      </c>
      <c r="BE1" s="13"/>
      <c r="BF1" s="13"/>
      <c r="BG1" s="13"/>
      <c r="BH1" s="13"/>
    </row>
    <row r="2" spans="1:60" ht="15" thickBot="1" x14ac:dyDescent="0.35">
      <c r="A2" s="43" t="s">
        <v>5</v>
      </c>
      <c r="B2" s="33"/>
      <c r="C2" s="36"/>
      <c r="D2" s="31"/>
      <c r="AJ2" s="24" t="s">
        <v>54</v>
      </c>
      <c r="AK2" s="25" t="s">
        <v>55</v>
      </c>
      <c r="AL2" s="24" t="s">
        <v>56</v>
      </c>
      <c r="AM2" s="26" t="s">
        <v>57</v>
      </c>
      <c r="AN2" s="26" t="s">
        <v>58</v>
      </c>
      <c r="AO2" s="24" t="s">
        <v>55</v>
      </c>
      <c r="AP2" s="26" t="s">
        <v>57</v>
      </c>
      <c r="AQ2" s="26" t="s">
        <v>58</v>
      </c>
      <c r="AR2" s="24" t="s">
        <v>55</v>
      </c>
      <c r="AS2" s="26" t="s">
        <v>57</v>
      </c>
      <c r="AT2" s="26" t="s">
        <v>58</v>
      </c>
      <c r="AU2" s="24" t="s">
        <v>55</v>
      </c>
      <c r="AV2" s="14" t="s">
        <v>59</v>
      </c>
      <c r="AW2" s="15" t="s">
        <v>25</v>
      </c>
      <c r="AX2" s="15" t="s">
        <v>60</v>
      </c>
      <c r="AY2" s="15" t="s">
        <v>61</v>
      </c>
      <c r="AZ2" s="15" t="s">
        <v>62</v>
      </c>
      <c r="BA2" s="15" t="s">
        <v>63</v>
      </c>
      <c r="BB2" s="15" t="s">
        <v>64</v>
      </c>
      <c r="BC2" s="15" t="s">
        <v>65</v>
      </c>
      <c r="BD2" s="15" t="s">
        <v>66</v>
      </c>
      <c r="BE2" s="15" t="s">
        <v>67</v>
      </c>
      <c r="BF2" s="15" t="s">
        <v>68</v>
      </c>
      <c r="BG2" s="15" t="s">
        <v>69</v>
      </c>
      <c r="BH2" s="15" t="s">
        <v>70</v>
      </c>
    </row>
    <row r="3" spans="1:60" ht="15" thickTop="1" x14ac:dyDescent="0.3">
      <c r="A3" s="43" t="s">
        <v>6</v>
      </c>
      <c r="B3" s="33"/>
      <c r="C3" s="37"/>
      <c r="AJ3" s="3" t="s">
        <v>8</v>
      </c>
      <c r="AK3" s="16" t="s">
        <v>9</v>
      </c>
      <c r="AL3" s="17">
        <v>0.15</v>
      </c>
      <c r="AM3" s="18">
        <v>8555.5</v>
      </c>
      <c r="AN3" s="18">
        <v>0</v>
      </c>
      <c r="AO3" s="17">
        <v>0.15</v>
      </c>
      <c r="AP3" s="18">
        <v>0</v>
      </c>
      <c r="AQ3" s="18">
        <v>0</v>
      </c>
      <c r="AR3" s="17">
        <v>0.15</v>
      </c>
      <c r="AS3" s="18">
        <v>0</v>
      </c>
      <c r="AT3" s="18">
        <v>0</v>
      </c>
      <c r="AU3" s="19">
        <v>0.03</v>
      </c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</row>
    <row r="4" spans="1:60" x14ac:dyDescent="0.3">
      <c r="A4" s="43" t="s">
        <v>7</v>
      </c>
      <c r="B4" s="38"/>
      <c r="C4" s="39"/>
      <c r="D4" s="34"/>
      <c r="F4" s="31"/>
      <c r="AJ4" s="3" t="s">
        <v>11</v>
      </c>
      <c r="AK4" s="16" t="s">
        <v>2</v>
      </c>
      <c r="AL4" s="3"/>
      <c r="AM4" s="18">
        <v>10000</v>
      </c>
      <c r="AN4" s="18">
        <v>216.68</v>
      </c>
      <c r="AO4" s="17">
        <v>0.2</v>
      </c>
      <c r="AP4" s="18">
        <v>10000</v>
      </c>
      <c r="AQ4" s="18">
        <v>1500</v>
      </c>
      <c r="AR4" s="17">
        <v>0.2</v>
      </c>
      <c r="AS4" s="19"/>
      <c r="AT4" s="19"/>
      <c r="AU4" s="19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</row>
    <row r="5" spans="1:60" ht="15" thickBot="1" x14ac:dyDescent="0.35">
      <c r="A5" s="44" t="s">
        <v>10</v>
      </c>
      <c r="B5" s="40"/>
      <c r="C5" s="41"/>
      <c r="D5" s="30"/>
      <c r="J5" s="114" t="s">
        <v>74</v>
      </c>
      <c r="K5" s="2"/>
      <c r="AJ5" s="3"/>
      <c r="AK5" s="16" t="s">
        <v>12</v>
      </c>
      <c r="AL5" s="3"/>
      <c r="AM5" s="18">
        <v>83333</v>
      </c>
      <c r="AN5" s="18">
        <v>14883.28</v>
      </c>
      <c r="AO5" s="17">
        <v>0.3</v>
      </c>
      <c r="AP5" s="18">
        <v>83333</v>
      </c>
      <c r="AQ5" s="18">
        <v>16166.6</v>
      </c>
      <c r="AR5" s="17">
        <v>0.3</v>
      </c>
      <c r="AS5" s="19"/>
      <c r="AT5" s="19"/>
      <c r="AU5" s="19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</row>
    <row r="6" spans="1:60" x14ac:dyDescent="0.3">
      <c r="D6" s="34"/>
      <c r="E6" s="31"/>
      <c r="K6" s="2"/>
      <c r="AJ6" s="1"/>
      <c r="AK6" s="27" t="s">
        <v>16</v>
      </c>
      <c r="AL6" s="1"/>
      <c r="AM6" s="1"/>
      <c r="AN6" s="1"/>
      <c r="AO6" s="1"/>
      <c r="AV6" s="1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15" thickBot="1" x14ac:dyDescent="0.35">
      <c r="K7" s="2"/>
    </row>
    <row r="8" spans="1:60" ht="15" thickBot="1" x14ac:dyDescent="0.35">
      <c r="A8" s="45" t="s">
        <v>13</v>
      </c>
      <c r="B8" s="46"/>
      <c r="C8" s="46"/>
      <c r="D8" s="46"/>
      <c r="E8" s="46"/>
      <c r="F8" s="46"/>
      <c r="G8" s="46"/>
      <c r="H8" s="46"/>
      <c r="I8" s="46"/>
      <c r="J8" s="46"/>
      <c r="K8" s="47"/>
      <c r="L8" s="48" t="s">
        <v>14</v>
      </c>
      <c r="M8" s="48"/>
      <c r="N8" s="48"/>
      <c r="O8" s="48"/>
      <c r="P8" s="48"/>
      <c r="Q8" s="48"/>
      <c r="R8" s="48"/>
      <c r="S8" s="48"/>
      <c r="T8" s="49" t="s">
        <v>15</v>
      </c>
      <c r="U8" s="50"/>
      <c r="V8" s="51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</row>
    <row r="9" spans="1:60" ht="42" customHeight="1" thickBot="1" x14ac:dyDescent="0.35">
      <c r="A9" s="53"/>
      <c r="B9" s="54"/>
      <c r="C9" s="54"/>
      <c r="D9" s="54"/>
      <c r="E9" s="54"/>
      <c r="F9" s="54"/>
      <c r="G9" s="54"/>
      <c r="H9" s="54"/>
      <c r="I9" s="54"/>
      <c r="J9" s="54"/>
      <c r="K9" s="55"/>
      <c r="L9" s="56" t="s">
        <v>26</v>
      </c>
      <c r="M9" s="57"/>
      <c r="N9" s="57"/>
      <c r="O9" s="57"/>
      <c r="P9" s="58"/>
      <c r="Q9" s="56" t="s">
        <v>72</v>
      </c>
      <c r="R9" s="57"/>
      <c r="S9" s="58"/>
      <c r="T9" s="59"/>
      <c r="U9" s="60"/>
      <c r="V9" s="61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</row>
    <row r="10" spans="1:60" ht="49.2" customHeight="1" x14ac:dyDescent="0.3">
      <c r="A10" s="62" t="s">
        <v>37</v>
      </c>
      <c r="B10" s="63" t="s">
        <v>38</v>
      </c>
      <c r="C10" s="63" t="s">
        <v>39</v>
      </c>
      <c r="D10" s="63" t="s">
        <v>40</v>
      </c>
      <c r="E10" s="63" t="s">
        <v>41</v>
      </c>
      <c r="F10" s="64" t="s">
        <v>42</v>
      </c>
      <c r="G10" s="65" t="s">
        <v>27</v>
      </c>
      <c r="H10" s="63" t="s">
        <v>43</v>
      </c>
      <c r="I10" s="66" t="s">
        <v>28</v>
      </c>
      <c r="J10" s="67" t="s">
        <v>44</v>
      </c>
      <c r="K10" s="68" t="s">
        <v>45</v>
      </c>
      <c r="L10" s="69" t="s">
        <v>46</v>
      </c>
      <c r="M10" s="70" t="s">
        <v>17</v>
      </c>
      <c r="N10" s="71" t="s">
        <v>18</v>
      </c>
      <c r="O10" s="71" t="s">
        <v>19</v>
      </c>
      <c r="P10" s="72" t="s">
        <v>52</v>
      </c>
      <c r="Q10" s="73" t="s">
        <v>20</v>
      </c>
      <c r="R10" s="74" t="s">
        <v>21</v>
      </c>
      <c r="S10" s="75" t="s">
        <v>22</v>
      </c>
      <c r="T10" s="76" t="s">
        <v>51</v>
      </c>
      <c r="U10" s="77" t="s">
        <v>50</v>
      </c>
      <c r="V10" s="78" t="s">
        <v>48</v>
      </c>
      <c r="W10" s="79" t="s">
        <v>53</v>
      </c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</row>
    <row r="11" spans="1:60" x14ac:dyDescent="0.3">
      <c r="A11" s="80"/>
      <c r="B11" s="81"/>
      <c r="C11" s="81"/>
      <c r="D11" s="81"/>
      <c r="E11" s="81"/>
      <c r="F11" s="82"/>
      <c r="G11" s="83"/>
      <c r="H11" s="81"/>
      <c r="I11" s="84"/>
      <c r="J11" s="85" t="s">
        <v>8</v>
      </c>
      <c r="K11" s="86" t="s">
        <v>71</v>
      </c>
      <c r="L11" s="80"/>
      <c r="M11" s="87"/>
      <c r="N11" s="85"/>
      <c r="O11" s="85"/>
      <c r="P11" s="88">
        <f>SUM(L11:O11)</f>
        <v>0</v>
      </c>
      <c r="Q11" s="89"/>
      <c r="R11" s="83"/>
      <c r="S11" s="90">
        <f>SUM(Q11:R11)</f>
        <v>0</v>
      </c>
      <c r="T11" s="91">
        <f>P11+S11</f>
        <v>0</v>
      </c>
      <c r="U11" s="92">
        <f>IF(K11="Special Rate",P11*$AU$3,IF(K11="Non-Citizen Rates",IF(P11&gt;$AP$5,(P11-$AP$5)*$AR$5+$AQ$5,IF(P11&gt;$AP$4,(P11-$AP$4)*$AR$4+$AQ$4,P11*$AR$3)),IF(P11&gt;$AM$5,(P11-$AM$5)*$AO$5+$AN$5,IF(P11&gt;$AM$4,(P11-$AM$4)*$AO$4+$AN$4,IF(P11&gt;$AM$3,(P11-$AM$3)*$AO$3,0)))))</f>
        <v>0</v>
      </c>
      <c r="V11" s="93">
        <f>T11-U11</f>
        <v>0</v>
      </c>
      <c r="W11" s="94">
        <f t="shared" ref="W11:W12" si="0">IF(B11=0,0,M11/B11)</f>
        <v>0</v>
      </c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</row>
    <row r="12" spans="1:60" ht="14.25" customHeight="1" x14ac:dyDescent="0.3">
      <c r="A12" s="80"/>
      <c r="B12" s="81"/>
      <c r="C12" s="81"/>
      <c r="D12" s="81"/>
      <c r="E12" s="81"/>
      <c r="F12" s="82"/>
      <c r="G12" s="83"/>
      <c r="H12" s="81"/>
      <c r="I12" s="84"/>
      <c r="J12" s="82"/>
      <c r="K12" s="95"/>
      <c r="L12" s="80"/>
      <c r="M12" s="87"/>
      <c r="N12" s="85"/>
      <c r="O12" s="85"/>
      <c r="P12" s="88">
        <f>SUM(L12:O12)</f>
        <v>0</v>
      </c>
      <c r="Q12" s="89"/>
      <c r="R12" s="83"/>
      <c r="S12" s="90">
        <f>SUM(Q12:R12)</f>
        <v>0</v>
      </c>
      <c r="T12" s="91">
        <f>P12+S12</f>
        <v>0</v>
      </c>
      <c r="U12" s="92">
        <f>IF(K12="Special Rate",P12*$AU$3,IF(K12="Non-Citizen Rates",IF(P12&gt;$AP$5,(P12-$AP$5)*$AR$5+$AQ$5,IF(P12&gt;$AP$4,(P12-$AP$4)*$AR$4+$AQ$4,P12*$AR$3)),IF(P12&gt;$AM$5,(P12-$AM$5)*$AO$5+$AN$5,IF(P12&gt;$AM$4,(P12-$AM$4)*$AO$4+$AN$4,IF(P12&gt;$AM$3,(P12-$AM$3)*$AO$3,0)))))</f>
        <v>0</v>
      </c>
      <c r="V12" s="93">
        <f>T12-U12</f>
        <v>0</v>
      </c>
      <c r="W12" s="94">
        <f t="shared" si="0"/>
        <v>0</v>
      </c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</row>
    <row r="13" spans="1:60" ht="14.25" customHeight="1" x14ac:dyDescent="0.3">
      <c r="A13" s="96"/>
      <c r="B13" s="97"/>
      <c r="C13" s="97"/>
      <c r="D13" s="97"/>
      <c r="E13" s="97"/>
      <c r="F13" s="98"/>
      <c r="G13" s="99"/>
      <c r="H13" s="97"/>
      <c r="I13" s="100"/>
      <c r="J13" s="98"/>
      <c r="K13" s="101"/>
      <c r="L13" s="96"/>
      <c r="M13" s="102"/>
      <c r="N13" s="103"/>
      <c r="O13" s="103"/>
      <c r="P13" s="88">
        <f t="shared" ref="P13:P18" si="1">SUM(L13:O13)</f>
        <v>0</v>
      </c>
      <c r="Q13" s="104"/>
      <c r="R13" s="99"/>
      <c r="S13" s="90">
        <f t="shared" ref="S13:S18" si="2">SUM(Q13:R13)</f>
        <v>0</v>
      </c>
      <c r="T13" s="91">
        <f t="shared" ref="T13:T18" si="3">P13+S13</f>
        <v>0</v>
      </c>
      <c r="U13" s="92">
        <f t="shared" ref="U13:U18" si="4">IF(K13="Special Rate",P13*$AU$3,IF(K13="Non-Citizen Rates",IF(P13&gt;$AP$5,(P13-$AP$5)*$AR$5+$AQ$5,IF(P13&gt;$AP$4,(P13-$AP$4)*$AR$4+$AQ$4,P13*$AR$3)),IF(P13&gt;$AM$5,(P13-$AM$5)*$AO$5+$AN$5,IF(P13&gt;$AM$4,(P13-$AM$4)*$AO$4+$AN$4,IF(P13&gt;$AM$3,(P13-$AM$3)*$AO$3,0)))))</f>
        <v>0</v>
      </c>
      <c r="V13" s="93">
        <f t="shared" ref="V13:V18" si="5">T13-U13</f>
        <v>0</v>
      </c>
      <c r="W13" s="94">
        <f t="shared" ref="W13:W19" si="6">IF(B19=0,0,M19/B19)</f>
        <v>0</v>
      </c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</row>
    <row r="14" spans="1:60" ht="14.25" customHeight="1" x14ac:dyDescent="0.3">
      <c r="A14" s="96"/>
      <c r="B14" s="97"/>
      <c r="C14" s="97"/>
      <c r="D14" s="97"/>
      <c r="E14" s="97"/>
      <c r="F14" s="98"/>
      <c r="G14" s="99"/>
      <c r="H14" s="97"/>
      <c r="I14" s="100"/>
      <c r="J14" s="98"/>
      <c r="K14" s="101"/>
      <c r="L14" s="96"/>
      <c r="M14" s="102"/>
      <c r="N14" s="103"/>
      <c r="O14" s="103"/>
      <c r="P14" s="88">
        <f t="shared" si="1"/>
        <v>0</v>
      </c>
      <c r="Q14" s="104"/>
      <c r="R14" s="99"/>
      <c r="S14" s="90">
        <f t="shared" si="2"/>
        <v>0</v>
      </c>
      <c r="T14" s="91">
        <f t="shared" si="3"/>
        <v>0</v>
      </c>
      <c r="U14" s="92">
        <f t="shared" si="4"/>
        <v>0</v>
      </c>
      <c r="V14" s="93">
        <f t="shared" si="5"/>
        <v>0</v>
      </c>
      <c r="W14" s="94">
        <f t="shared" si="6"/>
        <v>0</v>
      </c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</row>
    <row r="15" spans="1:60" ht="14.25" customHeight="1" x14ac:dyDescent="0.3">
      <c r="A15" s="96"/>
      <c r="B15" s="97"/>
      <c r="C15" s="97"/>
      <c r="D15" s="97"/>
      <c r="E15" s="97"/>
      <c r="F15" s="98"/>
      <c r="G15" s="99"/>
      <c r="H15" s="97"/>
      <c r="I15" s="100"/>
      <c r="J15" s="98"/>
      <c r="K15" s="101"/>
      <c r="L15" s="96"/>
      <c r="M15" s="102"/>
      <c r="N15" s="103"/>
      <c r="O15" s="103"/>
      <c r="P15" s="88">
        <f t="shared" si="1"/>
        <v>0</v>
      </c>
      <c r="Q15" s="104"/>
      <c r="R15" s="99"/>
      <c r="S15" s="90">
        <f t="shared" si="2"/>
        <v>0</v>
      </c>
      <c r="T15" s="91">
        <f t="shared" si="3"/>
        <v>0</v>
      </c>
      <c r="U15" s="92">
        <f t="shared" si="4"/>
        <v>0</v>
      </c>
      <c r="V15" s="93">
        <f t="shared" si="5"/>
        <v>0</v>
      </c>
      <c r="W15" s="94">
        <f t="shared" si="6"/>
        <v>0</v>
      </c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</row>
    <row r="16" spans="1:60" ht="14.25" customHeight="1" x14ac:dyDescent="0.3">
      <c r="A16" s="96"/>
      <c r="B16" s="97"/>
      <c r="C16" s="97"/>
      <c r="D16" s="97"/>
      <c r="E16" s="97"/>
      <c r="F16" s="98"/>
      <c r="G16" s="99"/>
      <c r="H16" s="97"/>
      <c r="I16" s="100"/>
      <c r="J16" s="98"/>
      <c r="K16" s="101"/>
      <c r="L16" s="96"/>
      <c r="M16" s="102"/>
      <c r="N16" s="103"/>
      <c r="O16" s="103"/>
      <c r="P16" s="88">
        <f t="shared" si="1"/>
        <v>0</v>
      </c>
      <c r="Q16" s="104"/>
      <c r="R16" s="99"/>
      <c r="S16" s="90">
        <f t="shared" si="2"/>
        <v>0</v>
      </c>
      <c r="T16" s="91">
        <f t="shared" si="3"/>
        <v>0</v>
      </c>
      <c r="U16" s="92">
        <f t="shared" si="4"/>
        <v>0</v>
      </c>
      <c r="V16" s="93">
        <f t="shared" si="5"/>
        <v>0</v>
      </c>
      <c r="W16" s="94">
        <f t="shared" si="6"/>
        <v>0</v>
      </c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</row>
    <row r="17" spans="1:36" ht="17.25" customHeight="1" x14ac:dyDescent="0.3">
      <c r="A17" s="96"/>
      <c r="B17" s="97"/>
      <c r="C17" s="97"/>
      <c r="D17" s="97"/>
      <c r="E17" s="97"/>
      <c r="F17" s="98"/>
      <c r="G17" s="99"/>
      <c r="H17" s="97"/>
      <c r="I17" s="100"/>
      <c r="J17" s="98"/>
      <c r="K17" s="101"/>
      <c r="L17" s="96"/>
      <c r="M17" s="102"/>
      <c r="N17" s="103"/>
      <c r="O17" s="103"/>
      <c r="P17" s="88">
        <f t="shared" si="1"/>
        <v>0</v>
      </c>
      <c r="Q17" s="104"/>
      <c r="R17" s="99"/>
      <c r="S17" s="90">
        <f t="shared" si="2"/>
        <v>0</v>
      </c>
      <c r="T17" s="91">
        <f t="shared" si="3"/>
        <v>0</v>
      </c>
      <c r="U17" s="92">
        <f t="shared" si="4"/>
        <v>0</v>
      </c>
      <c r="V17" s="93">
        <f t="shared" si="5"/>
        <v>0</v>
      </c>
      <c r="W17" s="94">
        <f t="shared" si="6"/>
        <v>0</v>
      </c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</row>
    <row r="18" spans="1:36" ht="14.25" customHeight="1" x14ac:dyDescent="0.3">
      <c r="A18" s="96"/>
      <c r="B18" s="97"/>
      <c r="C18" s="97"/>
      <c r="D18" s="97"/>
      <c r="E18" s="97"/>
      <c r="F18" s="98"/>
      <c r="G18" s="99"/>
      <c r="H18" s="97"/>
      <c r="I18" s="100"/>
      <c r="J18" s="98"/>
      <c r="K18" s="101"/>
      <c r="L18" s="96"/>
      <c r="M18" s="102"/>
      <c r="N18" s="103"/>
      <c r="O18" s="103"/>
      <c r="P18" s="88">
        <f t="shared" si="1"/>
        <v>0</v>
      </c>
      <c r="Q18" s="104"/>
      <c r="R18" s="99"/>
      <c r="S18" s="90">
        <f t="shared" si="2"/>
        <v>0</v>
      </c>
      <c r="T18" s="91">
        <f t="shared" si="3"/>
        <v>0</v>
      </c>
      <c r="U18" s="92">
        <f t="shared" si="4"/>
        <v>0</v>
      </c>
      <c r="V18" s="93">
        <f t="shared" si="5"/>
        <v>0</v>
      </c>
      <c r="W18" s="94">
        <f t="shared" si="6"/>
        <v>0</v>
      </c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</row>
    <row r="19" spans="1:36" s="23" customFormat="1" ht="15" thickBot="1" x14ac:dyDescent="0.35">
      <c r="A19" s="105" t="s">
        <v>23</v>
      </c>
      <c r="B19" s="106"/>
      <c r="C19" s="106"/>
      <c r="D19" s="106"/>
      <c r="E19" s="106"/>
      <c r="F19" s="107"/>
      <c r="G19" s="107"/>
      <c r="H19" s="106"/>
      <c r="I19" s="106"/>
      <c r="J19" s="98"/>
      <c r="K19" s="101"/>
      <c r="L19" s="105">
        <f>SUM(L11:L18)</f>
        <v>0</v>
      </c>
      <c r="M19" s="108">
        <f>SUM(M11:M18)</f>
        <v>0</v>
      </c>
      <c r="N19" s="109">
        <f t="shared" ref="N19:P19" si="7">SUM(N11:N18)</f>
        <v>0</v>
      </c>
      <c r="O19" s="109">
        <f t="shared" si="7"/>
        <v>0</v>
      </c>
      <c r="P19" s="109">
        <f t="shared" si="7"/>
        <v>0</v>
      </c>
      <c r="Q19" s="109">
        <f t="shared" ref="Q19" si="8">SUM(Q11:Q18)</f>
        <v>0</v>
      </c>
      <c r="R19" s="109">
        <f t="shared" ref="R19" si="9">SUM(R11:R18)</f>
        <v>0</v>
      </c>
      <c r="S19" s="109">
        <f t="shared" ref="S19" si="10">SUM(S11:S18)</f>
        <v>0</v>
      </c>
      <c r="T19" s="109">
        <f t="shared" ref="T19" si="11">SUM(T11:T18)</f>
        <v>0</v>
      </c>
      <c r="U19" s="109">
        <f t="shared" ref="U19" si="12">SUM(U11:U18)</f>
        <v>0</v>
      </c>
      <c r="V19" s="109">
        <f t="shared" ref="V19" si="13">SUM(V11:V18)</f>
        <v>0</v>
      </c>
      <c r="W19" s="94">
        <f t="shared" si="6"/>
        <v>0</v>
      </c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</row>
    <row r="20" spans="1:36" x14ac:dyDescent="0.3">
      <c r="A20" s="111" t="s">
        <v>35</v>
      </c>
      <c r="B20" s="111"/>
      <c r="C20" s="111"/>
      <c r="D20" s="111"/>
      <c r="E20" s="111"/>
      <c r="F20" s="111"/>
      <c r="G20" s="111"/>
      <c r="H20" s="111"/>
      <c r="J20" s="28"/>
      <c r="K20" s="28"/>
      <c r="L20" s="21"/>
      <c r="M20" s="21"/>
      <c r="N20" s="21"/>
      <c r="O20" s="21"/>
      <c r="P20" s="29"/>
      <c r="Q20" s="21"/>
      <c r="R20" s="21"/>
      <c r="S20" s="21"/>
      <c r="T20" s="29"/>
      <c r="U20" s="21"/>
      <c r="V20" s="21"/>
    </row>
    <row r="21" spans="1:36" x14ac:dyDescent="0.3">
      <c r="A21" s="112"/>
      <c r="B21" s="112"/>
      <c r="C21" s="112"/>
      <c r="D21" s="112"/>
      <c r="E21" s="112"/>
      <c r="F21" s="112"/>
      <c r="G21" s="112"/>
      <c r="H21" s="112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36" x14ac:dyDescent="0.3">
      <c r="A22" s="113" t="s">
        <v>36</v>
      </c>
      <c r="B22" s="112"/>
      <c r="C22" s="112"/>
      <c r="D22" s="112"/>
      <c r="E22" s="112"/>
      <c r="F22" s="112"/>
      <c r="G22" s="112"/>
      <c r="H22" s="112"/>
    </row>
    <row r="23" spans="1:36" x14ac:dyDescent="0.3">
      <c r="A23" s="52"/>
      <c r="B23" s="52"/>
      <c r="C23" s="52"/>
      <c r="D23" s="52"/>
      <c r="E23" s="52"/>
      <c r="F23" s="52"/>
      <c r="G23" s="52"/>
      <c r="H23" s="52"/>
    </row>
  </sheetData>
  <mergeCells count="8">
    <mergeCell ref="T8:V8"/>
    <mergeCell ref="L9:P9"/>
    <mergeCell ref="Q9:S9"/>
    <mergeCell ref="B4:C4"/>
    <mergeCell ref="B5:C5"/>
    <mergeCell ref="A20:H20"/>
    <mergeCell ref="A8:K8"/>
    <mergeCell ref="L8:S8"/>
  </mergeCells>
  <dataValidations count="6">
    <dataValidation type="list" allowBlank="1" showInputMessage="1" showErrorMessage="1" errorTitle="Invalid Value" error="Please select a value from the drop down options." sqref="D5">
      <formula1>"2023, 2024, 2025, 2026, 2027, 2028, 2029, 2030"</formula1>
    </dataValidation>
    <dataValidation type="list" allowBlank="1" showInputMessage="1" showErrorMessage="1" sqref="J11:J19">
      <formula1>"Citizen, Non-citizen"</formula1>
    </dataValidation>
    <dataValidation type="list" allowBlank="1" showInputMessage="1" showErrorMessage="1" sqref="K11:K19">
      <formula1>"citizen rates, Non-citizen rates, Non-Citizen with citizen rates, Special Rates"</formula1>
    </dataValidation>
    <dataValidation type="list" allowBlank="1" showInputMessage="1" showErrorMessage="1" errorTitle="Invalid Value" error="Please select a value from the drop down options." sqref="D6">
      <formula1>"January, February, March, April, May, June, July, August, September, October, November, December"</formula1>
    </dataValidation>
    <dataValidation type="list" allowBlank="1" showInputMessage="1" showErrorMessage="1" sqref="B4:C4">
      <formula1>"2023, 2024, 2025, 2026, 2027, 2028, 2029, 2030"</formula1>
    </dataValidation>
    <dataValidation type="list" allowBlank="1" showInputMessage="1" showErrorMessage="1" sqref="B5:C5">
      <formula1>"January, February, March, April, May, June, July, August, September, October, November, December"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9"/>
  <sheetViews>
    <sheetView tabSelected="1" topLeftCell="B1" workbookViewId="0">
      <selection activeCell="K1" sqref="K1"/>
    </sheetView>
  </sheetViews>
  <sheetFormatPr defaultRowHeight="14.4" x14ac:dyDescent="0.3"/>
  <cols>
    <col min="1" max="1" width="44.33203125" customWidth="1"/>
    <col min="6" max="6" width="15.44140625" customWidth="1"/>
    <col min="7" max="7" width="14" customWidth="1"/>
    <col min="10" max="10" width="14.33203125" customWidth="1"/>
    <col min="11" max="11" width="17.6640625" customWidth="1"/>
    <col min="17" max="17" width="12.6640625" customWidth="1"/>
    <col min="18" max="18" width="13.33203125" customWidth="1"/>
    <col min="19" max="19" width="15.33203125" customWidth="1"/>
    <col min="20" max="20" width="12.33203125" customWidth="1"/>
    <col min="21" max="21" width="13.6640625" customWidth="1"/>
    <col min="22" max="22" width="16.6640625" customWidth="1"/>
    <col min="23" max="23" width="15.6640625" customWidth="1"/>
    <col min="24" max="24" width="16" customWidth="1"/>
    <col min="25" max="32" width="0" hidden="1" customWidth="1"/>
    <col min="33" max="33" width="8.33203125" hidden="1" customWidth="1"/>
    <col min="34" max="34" width="15.109375" hidden="1" customWidth="1"/>
    <col min="35" max="35" width="21.6640625" hidden="1" customWidth="1"/>
    <col min="36" max="36" width="18.88671875" hidden="1" customWidth="1"/>
    <col min="37" max="37" width="11.5546875" hidden="1" customWidth="1"/>
    <col min="38" max="38" width="14.33203125" hidden="1" customWidth="1"/>
    <col min="39" max="39" width="13.6640625" hidden="1" customWidth="1"/>
    <col min="40" max="40" width="13" hidden="1" customWidth="1"/>
    <col min="41" max="41" width="11.88671875" hidden="1" customWidth="1"/>
    <col min="42" max="42" width="13.6640625" hidden="1" customWidth="1"/>
    <col min="43" max="46" width="8.88671875" hidden="1" customWidth="1"/>
    <col min="47" max="59" width="0" hidden="1" customWidth="1"/>
  </cols>
  <sheetData>
    <row r="1" spans="1:62" x14ac:dyDescent="0.3">
      <c r="A1" s="115" t="s">
        <v>0</v>
      </c>
      <c r="B1" s="116"/>
      <c r="C1" s="116"/>
      <c r="D1" s="117"/>
      <c r="E1" s="52"/>
      <c r="F1" s="52"/>
      <c r="G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118"/>
      <c r="AI1" s="52"/>
      <c r="AJ1" s="52"/>
      <c r="AK1" s="118"/>
      <c r="AL1" s="119" t="s">
        <v>1</v>
      </c>
      <c r="AM1" s="120"/>
      <c r="AN1" s="121"/>
      <c r="AO1" s="122" t="s">
        <v>2</v>
      </c>
      <c r="AP1" s="123"/>
      <c r="AQ1" s="124"/>
      <c r="AR1" s="125" t="s">
        <v>3</v>
      </c>
      <c r="AS1" s="126"/>
      <c r="AT1" s="126"/>
      <c r="AU1" s="127" t="s">
        <v>4</v>
      </c>
      <c r="AV1" s="128">
        <v>2018</v>
      </c>
      <c r="AW1" s="128">
        <v>2019</v>
      </c>
      <c r="AX1" s="128">
        <v>2020</v>
      </c>
      <c r="AY1" s="128">
        <v>2021</v>
      </c>
      <c r="AZ1" s="128">
        <v>2022</v>
      </c>
      <c r="BA1" s="128">
        <v>2023</v>
      </c>
      <c r="BB1" s="128">
        <v>2024</v>
      </c>
      <c r="BC1" s="128">
        <v>2025</v>
      </c>
      <c r="BD1" s="128"/>
      <c r="BE1" s="128"/>
      <c r="BF1" s="128"/>
      <c r="BG1" s="128"/>
      <c r="BH1" s="52"/>
      <c r="BI1" s="52"/>
      <c r="BJ1" s="52"/>
    </row>
    <row r="2" spans="1:62" ht="15" thickBot="1" x14ac:dyDescent="0.35">
      <c r="A2" s="129" t="s">
        <v>29</v>
      </c>
      <c r="B2" s="130"/>
      <c r="C2" s="130"/>
      <c r="D2" s="13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118"/>
      <c r="AI2" s="132" t="s">
        <v>54</v>
      </c>
      <c r="AJ2" s="133" t="s">
        <v>55</v>
      </c>
      <c r="AK2" s="132" t="s">
        <v>56</v>
      </c>
      <c r="AL2" s="134" t="s">
        <v>57</v>
      </c>
      <c r="AM2" s="134" t="s">
        <v>58</v>
      </c>
      <c r="AN2" s="132" t="s">
        <v>55</v>
      </c>
      <c r="AO2" s="134" t="s">
        <v>57</v>
      </c>
      <c r="AP2" s="134" t="s">
        <v>58</v>
      </c>
      <c r="AQ2" s="132" t="s">
        <v>55</v>
      </c>
      <c r="AR2" s="134" t="s">
        <v>57</v>
      </c>
      <c r="AS2" s="134" t="s">
        <v>58</v>
      </c>
      <c r="AT2" s="132" t="s">
        <v>55</v>
      </c>
      <c r="AU2" s="135" t="s">
        <v>59</v>
      </c>
      <c r="AV2" s="136" t="s">
        <v>25</v>
      </c>
      <c r="AW2" s="136" t="s">
        <v>60</v>
      </c>
      <c r="AX2" s="136" t="s">
        <v>61</v>
      </c>
      <c r="AY2" s="136" t="s">
        <v>62</v>
      </c>
      <c r="AZ2" s="136" t="s">
        <v>63</v>
      </c>
      <c r="BA2" s="136" t="s">
        <v>64</v>
      </c>
      <c r="BB2" s="136" t="s">
        <v>65</v>
      </c>
      <c r="BC2" s="136" t="s">
        <v>66</v>
      </c>
      <c r="BD2" s="136" t="s">
        <v>67</v>
      </c>
      <c r="BE2" s="136" t="s">
        <v>68</v>
      </c>
      <c r="BF2" s="136" t="s">
        <v>69</v>
      </c>
      <c r="BG2" s="136" t="s">
        <v>70</v>
      </c>
      <c r="BH2" s="52"/>
      <c r="BI2" s="52"/>
      <c r="BJ2" s="52"/>
    </row>
    <row r="3" spans="1:62" ht="15" thickTop="1" x14ac:dyDescent="0.3">
      <c r="A3" s="129" t="s">
        <v>7</v>
      </c>
      <c r="B3" s="137"/>
      <c r="C3" s="137"/>
      <c r="D3" s="138"/>
      <c r="E3" s="52"/>
      <c r="F3" s="52"/>
      <c r="G3" s="52"/>
      <c r="H3" s="52"/>
      <c r="I3" s="52"/>
      <c r="J3" s="52"/>
      <c r="K3" s="110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114"/>
      <c r="AI3" s="118" t="s">
        <v>8</v>
      </c>
      <c r="AJ3" s="139" t="s">
        <v>9</v>
      </c>
      <c r="AK3" s="140">
        <v>0.15</v>
      </c>
      <c r="AL3" s="141">
        <v>8555.5</v>
      </c>
      <c r="AM3" s="141">
        <v>0</v>
      </c>
      <c r="AN3" s="140">
        <v>0.15</v>
      </c>
      <c r="AO3" s="141">
        <v>0</v>
      </c>
      <c r="AP3" s="141">
        <v>0</v>
      </c>
      <c r="AQ3" s="140">
        <v>0.15</v>
      </c>
      <c r="AR3" s="141">
        <v>0</v>
      </c>
      <c r="AS3" s="141">
        <v>0</v>
      </c>
      <c r="AT3" s="142">
        <v>0.03</v>
      </c>
      <c r="AU3" s="52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52"/>
      <c r="BI3" s="52"/>
      <c r="BJ3" s="52"/>
    </row>
    <row r="4" spans="1:62" ht="15" thickBot="1" x14ac:dyDescent="0.35">
      <c r="A4" s="143" t="s">
        <v>10</v>
      </c>
      <c r="B4" s="144"/>
      <c r="C4" s="144"/>
      <c r="D4" s="145"/>
      <c r="E4" s="52"/>
      <c r="F4" s="52"/>
      <c r="G4" s="52"/>
      <c r="H4" s="114" t="s">
        <v>73</v>
      </c>
      <c r="I4" s="114"/>
      <c r="J4" s="114"/>
      <c r="K4" s="114"/>
      <c r="L4" s="114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118" t="s">
        <v>11</v>
      </c>
      <c r="AJ4" s="139" t="s">
        <v>2</v>
      </c>
      <c r="AK4" s="118"/>
      <c r="AL4" s="141">
        <v>10000</v>
      </c>
      <c r="AM4" s="141">
        <v>216.68</v>
      </c>
      <c r="AN4" s="140">
        <v>0.2</v>
      </c>
      <c r="AO4" s="141">
        <v>10000</v>
      </c>
      <c r="AP4" s="141">
        <v>1500</v>
      </c>
      <c r="AQ4" s="140">
        <v>0.2</v>
      </c>
      <c r="AR4" s="142"/>
      <c r="AS4" s="142"/>
      <c r="AT4" s="142"/>
      <c r="AU4" s="52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52"/>
      <c r="BI4" s="52"/>
      <c r="BJ4" s="52"/>
    </row>
    <row r="5" spans="1:62" ht="15" thickBot="1" x14ac:dyDescent="0.35">
      <c r="A5" s="52"/>
      <c r="B5" s="52"/>
      <c r="C5" s="52"/>
      <c r="D5" s="52"/>
      <c r="E5" s="52"/>
      <c r="F5" s="52"/>
      <c r="G5" s="52"/>
      <c r="H5" s="52"/>
      <c r="I5" s="52"/>
      <c r="J5" s="52"/>
      <c r="K5" s="110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118"/>
      <c r="AJ5" s="139" t="s">
        <v>12</v>
      </c>
      <c r="AK5" s="118"/>
      <c r="AL5" s="141">
        <v>83333</v>
      </c>
      <c r="AM5" s="141">
        <v>14883.28</v>
      </c>
      <c r="AN5" s="140">
        <v>0.3</v>
      </c>
      <c r="AO5" s="141">
        <v>83333</v>
      </c>
      <c r="AP5" s="141">
        <v>16166.6</v>
      </c>
      <c r="AQ5" s="140">
        <v>0.3</v>
      </c>
      <c r="AR5" s="142"/>
      <c r="AS5" s="142"/>
      <c r="AT5" s="142"/>
      <c r="AU5" s="52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52"/>
      <c r="BI5" s="52"/>
      <c r="BJ5" s="52"/>
    </row>
    <row r="6" spans="1:62" x14ac:dyDescent="0.3">
      <c r="A6" s="45" t="s">
        <v>13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146" t="s">
        <v>14</v>
      </c>
      <c r="M6" s="147"/>
      <c r="N6" s="147"/>
      <c r="O6" s="147"/>
      <c r="P6" s="147"/>
      <c r="Q6" s="147"/>
      <c r="R6" s="148"/>
      <c r="S6" s="45" t="s">
        <v>30</v>
      </c>
      <c r="T6" s="46"/>
      <c r="U6" s="47"/>
      <c r="V6" s="149" t="s">
        <v>31</v>
      </c>
      <c r="W6" s="150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114"/>
      <c r="AJ6" s="151" t="s">
        <v>16</v>
      </c>
      <c r="AK6" s="114"/>
      <c r="AL6" s="114"/>
      <c r="AM6" s="114"/>
      <c r="AN6" s="114"/>
      <c r="AO6" s="52"/>
      <c r="AP6" s="52"/>
      <c r="AQ6" s="52"/>
      <c r="AR6" s="52"/>
      <c r="AS6" s="52"/>
      <c r="AT6" s="52"/>
      <c r="AU6" s="114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52"/>
      <c r="BI6" s="52"/>
      <c r="BJ6" s="52"/>
    </row>
    <row r="7" spans="1:62" ht="15" thickBot="1" x14ac:dyDescent="0.35">
      <c r="A7" s="53"/>
      <c r="B7" s="153"/>
      <c r="C7" s="153"/>
      <c r="D7" s="153"/>
      <c r="E7" s="153"/>
      <c r="F7" s="153"/>
      <c r="G7" s="153"/>
      <c r="H7" s="153"/>
      <c r="I7" s="153"/>
      <c r="J7" s="153"/>
      <c r="K7" s="154"/>
      <c r="L7" s="155"/>
      <c r="M7" s="156"/>
      <c r="N7" s="156"/>
      <c r="O7" s="157"/>
      <c r="P7" s="157"/>
      <c r="Q7" s="158"/>
      <c r="R7" s="159"/>
      <c r="S7" s="160"/>
      <c r="T7" s="161"/>
      <c r="U7" s="162"/>
      <c r="V7" s="163"/>
      <c r="W7" s="164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</row>
    <row r="8" spans="1:62" ht="50.4" x14ac:dyDescent="0.3">
      <c r="A8" s="165" t="s">
        <v>75</v>
      </c>
      <c r="B8" s="64" t="s">
        <v>38</v>
      </c>
      <c r="C8" s="64" t="s">
        <v>39</v>
      </c>
      <c r="D8" s="63" t="s">
        <v>40</v>
      </c>
      <c r="E8" s="63" t="s">
        <v>41</v>
      </c>
      <c r="F8" s="64" t="s">
        <v>42</v>
      </c>
      <c r="G8" s="65" t="s">
        <v>24</v>
      </c>
      <c r="H8" s="63" t="s">
        <v>43</v>
      </c>
      <c r="I8" s="66" t="s">
        <v>28</v>
      </c>
      <c r="J8" s="64" t="s">
        <v>44</v>
      </c>
      <c r="K8" s="68" t="s">
        <v>45</v>
      </c>
      <c r="L8" s="166" t="s">
        <v>47</v>
      </c>
      <c r="M8" s="167"/>
      <c r="N8" s="168"/>
      <c r="O8" s="169" t="s">
        <v>22</v>
      </c>
      <c r="P8" s="170"/>
      <c r="Q8" s="171" t="s">
        <v>51</v>
      </c>
      <c r="R8" s="78" t="s">
        <v>50</v>
      </c>
      <c r="S8" s="172" t="s">
        <v>32</v>
      </c>
      <c r="T8" s="65" t="s">
        <v>33</v>
      </c>
      <c r="U8" s="173" t="s">
        <v>34</v>
      </c>
      <c r="V8" s="165" t="s">
        <v>49</v>
      </c>
      <c r="W8" s="174" t="s">
        <v>48</v>
      </c>
      <c r="X8" s="79" t="s">
        <v>53</v>
      </c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</row>
    <row r="9" spans="1:62" ht="61.5" customHeight="1" x14ac:dyDescent="0.3">
      <c r="A9" s="175"/>
      <c r="B9" s="175"/>
      <c r="C9" s="175"/>
      <c r="D9" s="175"/>
      <c r="E9" s="175"/>
      <c r="F9" s="175"/>
      <c r="G9" s="175"/>
      <c r="H9" s="175"/>
      <c r="I9" s="175"/>
      <c r="J9" s="175" t="s">
        <v>8</v>
      </c>
      <c r="K9" s="176" t="s">
        <v>2</v>
      </c>
      <c r="L9" s="177"/>
      <c r="M9" s="178"/>
      <c r="N9" s="179"/>
      <c r="O9" s="179"/>
      <c r="P9" s="180"/>
      <c r="Q9" s="181">
        <f>L9+O9</f>
        <v>0</v>
      </c>
      <c r="R9" s="182">
        <f>IF(K9 = "Special Rate",L9*$AT$3,IF(K9 = "Non-Citizen Rates",IF(L9 &gt;$AO$5,(L9-$AO$5)*$AN$5+$AP$5,IF(L9&gt;$AO$4,(L9-$AO$4)*$AQ$4+$AP$4,L9*$AQ$3)),IF(L9&gt;$AL$5,(L9-$AL$5)*$AN$5+$AM$5,IF(L9&gt;$AL$4,(L9-$AL$4)*$AN$4+$AM$4,IF(L9&gt;AL3,(L9-$AL$3)*$AN$3,0)))))</f>
        <v>0</v>
      </c>
      <c r="S9" s="181"/>
      <c r="T9" s="183"/>
      <c r="U9" s="184">
        <f>AK3*S9</f>
        <v>0</v>
      </c>
      <c r="V9" s="185">
        <f t="shared" ref="V9:V14" si="0">R9+U9</f>
        <v>0</v>
      </c>
      <c r="W9" s="186">
        <f t="shared" ref="W9:W14" si="1">Q9-R9</f>
        <v>0</v>
      </c>
      <c r="X9" s="94">
        <f t="shared" ref="X9:X14" si="2">IF(C9=0,0,N9/C9)</f>
        <v>0</v>
      </c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</row>
    <row r="10" spans="1:62" x14ac:dyDescent="0.3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6"/>
      <c r="L10" s="177"/>
      <c r="M10" s="178"/>
      <c r="N10" s="179"/>
      <c r="O10" s="179"/>
      <c r="P10" s="180"/>
      <c r="Q10" s="181">
        <f>L10+O10</f>
        <v>0</v>
      </c>
      <c r="R10" s="182">
        <f>IF(K10 = "Special Rate",L10*$AT$3,IF(K10 = "Non-Citizen Rates",IF(L10 &gt;$AO$5,(L10-$AO$5)*$AN$5+$AP$5,IF(L10&gt;$AO$4,(L10-$AO$4)*$AQ$4+$AP$4,L10*$AQ$3)),IF(L10&gt;$AL$5,(L10-$AL$5)*$AN$5+$AM$5,IF(L10&gt;$AL$4,(L10-$AL$4)*$AN$4+$AM$4,IF(L10&gt;AL3,(L10-$AL$3)*$AN$3,0)))))</f>
        <v>0</v>
      </c>
      <c r="S10" s="181"/>
      <c r="T10" s="183"/>
      <c r="U10" s="184">
        <f t="shared" ref="U10:U14" si="3">AK4*S10</f>
        <v>0</v>
      </c>
      <c r="V10" s="185">
        <f t="shared" si="0"/>
        <v>0</v>
      </c>
      <c r="W10" s="186">
        <f t="shared" si="1"/>
        <v>0</v>
      </c>
      <c r="X10" s="94">
        <f t="shared" si="2"/>
        <v>0</v>
      </c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</row>
    <row r="11" spans="1:62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6"/>
      <c r="L11" s="177"/>
      <c r="M11" s="178"/>
      <c r="N11" s="179"/>
      <c r="O11" s="179"/>
      <c r="P11" s="180"/>
      <c r="Q11" s="181">
        <f>L11+O11</f>
        <v>0</v>
      </c>
      <c r="R11" s="182">
        <f t="shared" ref="R11:R14" si="4">IF(K11 = "Special Rate",L11*$AT$3,IF(K11 = "Non-Citizen Rates",IF(L11 &gt;$AO$5,(L11-$AO$5)*$AN$5+$AP$5,IF(L11&gt;$AO$4,(L11-$AO$4)*$AQ$4+$AP$4,L11*$AQ$3)),IF(L11&gt;$AL$5,(L11-$AL$5)*$AN$5+$AM$5,IF(L11&gt;$AL$4,(L11-$AL$4)*$AN$4+$AM$4,IF(L11&gt;AL5,(L11-$AL$3)*$AN$3,0)))))</f>
        <v>0</v>
      </c>
      <c r="S11" s="181"/>
      <c r="T11" s="183"/>
      <c r="U11" s="184">
        <f t="shared" si="3"/>
        <v>0</v>
      </c>
      <c r="V11" s="185">
        <f t="shared" si="0"/>
        <v>0</v>
      </c>
      <c r="W11" s="186">
        <f t="shared" si="1"/>
        <v>0</v>
      </c>
      <c r="X11" s="94">
        <f t="shared" si="2"/>
        <v>0</v>
      </c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</row>
    <row r="12" spans="1:62" x14ac:dyDescent="0.3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6"/>
      <c r="L12" s="177"/>
      <c r="M12" s="178"/>
      <c r="N12" s="179"/>
      <c r="O12" s="179"/>
      <c r="P12" s="180"/>
      <c r="Q12" s="181">
        <f>L12+O12</f>
        <v>0</v>
      </c>
      <c r="R12" s="182">
        <f t="shared" si="4"/>
        <v>0</v>
      </c>
      <c r="S12" s="181"/>
      <c r="T12" s="183"/>
      <c r="U12" s="184">
        <f t="shared" si="3"/>
        <v>0</v>
      </c>
      <c r="V12" s="185">
        <f t="shared" si="0"/>
        <v>0</v>
      </c>
      <c r="W12" s="186">
        <f t="shared" si="1"/>
        <v>0</v>
      </c>
      <c r="X12" s="94">
        <f t="shared" si="2"/>
        <v>0</v>
      </c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</row>
    <row r="13" spans="1:62" x14ac:dyDescent="0.3">
      <c r="A13" s="175"/>
      <c r="B13" s="175"/>
      <c r="C13" s="175"/>
      <c r="D13" s="175"/>
      <c r="E13" s="175"/>
      <c r="F13" s="175"/>
      <c r="G13" s="175"/>
      <c r="H13" s="175"/>
      <c r="I13" s="175"/>
      <c r="J13" s="175"/>
      <c r="K13" s="176"/>
      <c r="L13" s="177"/>
      <c r="M13" s="178"/>
      <c r="N13" s="179"/>
      <c r="O13" s="179"/>
      <c r="P13" s="180"/>
      <c r="Q13" s="181">
        <f>L13+O13</f>
        <v>0</v>
      </c>
      <c r="R13" s="182">
        <f t="shared" si="4"/>
        <v>0</v>
      </c>
      <c r="S13" s="181"/>
      <c r="T13" s="183"/>
      <c r="U13" s="184">
        <f t="shared" si="3"/>
        <v>0</v>
      </c>
      <c r="V13" s="185">
        <f t="shared" si="0"/>
        <v>0</v>
      </c>
      <c r="W13" s="186">
        <f t="shared" si="1"/>
        <v>0</v>
      </c>
      <c r="X13" s="94">
        <f t="shared" si="2"/>
        <v>0</v>
      </c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</row>
    <row r="14" spans="1:62" ht="15" thickBot="1" x14ac:dyDescent="0.35">
      <c r="A14" s="187"/>
      <c r="B14" s="187"/>
      <c r="C14" s="187"/>
      <c r="D14" s="187"/>
      <c r="E14" s="187"/>
      <c r="F14" s="187"/>
      <c r="G14" s="187"/>
      <c r="H14" s="187"/>
      <c r="I14" s="187"/>
      <c r="J14" s="188"/>
      <c r="K14" s="176"/>
      <c r="L14" s="189"/>
      <c r="M14" s="190"/>
      <c r="N14" s="191"/>
      <c r="O14" s="192"/>
      <c r="P14" s="193"/>
      <c r="Q14" s="194"/>
      <c r="R14" s="195">
        <f t="shared" si="4"/>
        <v>0</v>
      </c>
      <c r="S14" s="194"/>
      <c r="T14" s="196"/>
      <c r="U14" s="197">
        <f t="shared" si="3"/>
        <v>0</v>
      </c>
      <c r="V14" s="198">
        <f t="shared" si="0"/>
        <v>0</v>
      </c>
      <c r="W14" s="199">
        <f t="shared" si="1"/>
        <v>0</v>
      </c>
      <c r="X14" s="94">
        <f t="shared" si="2"/>
        <v>0</v>
      </c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</row>
    <row r="15" spans="1:62" ht="15" thickBot="1" x14ac:dyDescent="0.35">
      <c r="A15" s="200" t="s">
        <v>23</v>
      </c>
      <c r="B15" s="201"/>
      <c r="C15" s="201"/>
      <c r="D15" s="201"/>
      <c r="E15" s="201"/>
      <c r="F15" s="201"/>
      <c r="G15" s="201"/>
      <c r="H15" s="201"/>
      <c r="I15" s="201"/>
      <c r="J15" s="202"/>
      <c r="K15" s="201"/>
      <c r="L15" s="203">
        <f>SUM(L9:L14)</f>
        <v>0</v>
      </c>
      <c r="M15" s="204"/>
      <c r="N15" s="204"/>
      <c r="O15" s="205">
        <f>SUM(O9:O14)</f>
        <v>0</v>
      </c>
      <c r="P15" s="206"/>
      <c r="Q15" s="207">
        <f t="shared" ref="Q15:W15" si="5">SUM(Q9:Q14)</f>
        <v>0</v>
      </c>
      <c r="R15" s="207">
        <f t="shared" si="5"/>
        <v>0</v>
      </c>
      <c r="S15" s="207">
        <f t="shared" si="5"/>
        <v>0</v>
      </c>
      <c r="T15" s="207">
        <f t="shared" si="5"/>
        <v>0</v>
      </c>
      <c r="U15" s="208">
        <f t="shared" si="5"/>
        <v>0</v>
      </c>
      <c r="V15" s="209">
        <f t="shared" si="5"/>
        <v>0</v>
      </c>
      <c r="W15" s="210">
        <f t="shared" si="5"/>
        <v>0</v>
      </c>
      <c r="X15" s="94">
        <f>IF(C15=0,0,N15/C15)</f>
        <v>0</v>
      </c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</row>
    <row r="16" spans="1:62" x14ac:dyDescent="0.3">
      <c r="A16" s="52"/>
      <c r="B16" s="52"/>
      <c r="C16" s="52"/>
      <c r="D16" s="52"/>
      <c r="E16" s="52"/>
      <c r="F16" s="52"/>
      <c r="G16" s="52"/>
      <c r="H16" s="52"/>
      <c r="I16" s="52"/>
      <c r="J16" s="211"/>
      <c r="K16" s="52"/>
      <c r="L16" s="212"/>
      <c r="M16" s="212"/>
      <c r="N16" s="212"/>
      <c r="O16" s="212"/>
      <c r="P16" s="212"/>
      <c r="Q16" s="213"/>
      <c r="R16" s="213"/>
      <c r="S16" s="213"/>
      <c r="T16" s="213"/>
      <c r="U16" s="212"/>
      <c r="V16" s="212"/>
      <c r="W16" s="212"/>
      <c r="X16" s="94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</row>
    <row r="17" spans="1:62" x14ac:dyDescent="0.3">
      <c r="A17" s="111" t="s">
        <v>35</v>
      </c>
      <c r="B17" s="111"/>
      <c r="C17" s="111"/>
      <c r="D17" s="111"/>
      <c r="E17" s="111"/>
      <c r="F17" s="111"/>
      <c r="G17" s="111"/>
      <c r="H17" s="111"/>
      <c r="I17" s="52"/>
      <c r="J17" s="52"/>
      <c r="K17" s="52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94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</row>
    <row r="18" spans="1:62" x14ac:dyDescent="0.3">
      <c r="A18" s="112"/>
      <c r="B18" s="112"/>
      <c r="C18" s="112"/>
      <c r="D18" s="112"/>
      <c r="E18" s="112"/>
      <c r="F18" s="112"/>
      <c r="G18" s="22"/>
      <c r="H18" s="22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62" x14ac:dyDescent="0.3">
      <c r="A19" s="113" t="s">
        <v>36</v>
      </c>
      <c r="B19" s="112"/>
      <c r="C19" s="112"/>
      <c r="D19" s="112"/>
      <c r="E19" s="112"/>
      <c r="F19" s="112"/>
      <c r="G19" s="22"/>
      <c r="H19" s="22"/>
    </row>
  </sheetData>
  <mergeCells count="25">
    <mergeCell ref="S6:U7"/>
    <mergeCell ref="V6:W7"/>
    <mergeCell ref="L15:N15"/>
    <mergeCell ref="O15:P15"/>
    <mergeCell ref="B1:D1"/>
    <mergeCell ref="B2:D2"/>
    <mergeCell ref="B3:D3"/>
    <mergeCell ref="B4:D4"/>
    <mergeCell ref="A6:K6"/>
    <mergeCell ref="L8:N8"/>
    <mergeCell ref="O8:P8"/>
    <mergeCell ref="L9:N9"/>
    <mergeCell ref="O9:P9"/>
    <mergeCell ref="L6:R6"/>
    <mergeCell ref="L10:N10"/>
    <mergeCell ref="O10:P10"/>
    <mergeCell ref="L14:N14"/>
    <mergeCell ref="O14:P14"/>
    <mergeCell ref="A17:H17"/>
    <mergeCell ref="L11:N11"/>
    <mergeCell ref="O11:P11"/>
    <mergeCell ref="L12:N12"/>
    <mergeCell ref="O12:P12"/>
    <mergeCell ref="L13:N13"/>
    <mergeCell ref="O13:P13"/>
  </mergeCells>
  <dataValidations count="5">
    <dataValidation type="list" allowBlank="1" showInputMessage="1" showErrorMessage="1" sqref="J15:J16">
      <formula1>$AH$1:$AH$1</formula1>
    </dataValidation>
    <dataValidation type="list" allowBlank="1" showInputMessage="1" showErrorMessage="1" sqref="K9:K14">
      <formula1>"Citizen Rates, Non-citizen Rates, Non-citizen with non-citizen rates,special rate"</formula1>
    </dataValidation>
    <dataValidation type="list" allowBlank="1" showInputMessage="1" showErrorMessage="1" sqref="J9:J14">
      <formula1>"Citizen, Non-citizen"</formula1>
    </dataValidation>
    <dataValidation type="list" allowBlank="1" showInputMessage="1" showErrorMessage="1" errorTitle="Invalid Value" error="Please select a value from the drop down options." sqref="B3:D3">
      <formula1>"2024,2025,2026,2027,2028,2029,2030"</formula1>
    </dataValidation>
    <dataValidation type="list" allowBlank="1" showInputMessage="1" showErrorMessage="1" sqref="B4:D4">
      <formula1>"January, February, March,April,May,June,July,August,September,October,Novemebr,December"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Simplified Payroll</vt:lpstr>
      <vt:lpstr>Domestic Worker Payroll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Adrienne</dc:creator>
  <cp:lastModifiedBy>Sheryl Barra</cp:lastModifiedBy>
  <dcterms:created xsi:type="dcterms:W3CDTF">2023-11-27T06:27:57Z</dcterms:created>
  <dcterms:modified xsi:type="dcterms:W3CDTF">2024-03-04T10:41:43Z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2023-12-18T04:15:49Z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ea3065e0-1c4d-4c86-9b96-25d6339b142f</vt:lpwstr>
  </property>
  <property fmtid="{D5CDD505-2E9C-101B-9397-08002B2CF9AE}" pid="7" name="MSIP_Label_defa4170-0d19-0005-0004-bc88714345d2_ActionId">
    <vt:lpwstr>229bc0e9-a3ae-480d-88f8-8f4d3136159f</vt:lpwstr>
  </property>
  <property fmtid="{D5CDD505-2E9C-101B-9397-08002B2CF9AE}" pid="8" name="MSIP_Label_defa4170-0d19-0005-0004-bc88714345d2_ContentBits">
    <vt:lpwstr>0</vt:lpwstr>
  </property>
</Properties>
</file>